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A5B793D4-997B-4AB2-ACC8-3D411D54E76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5" i="1"/>
  <c r="K5" i="1" s="1"/>
  <c r="R8" i="1"/>
  <c r="R9" i="1"/>
  <c r="R10" i="1"/>
  <c r="R11" i="1"/>
  <c r="R12" i="1"/>
  <c r="R7" i="1"/>
  <c r="R14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<sst xmlns="http://schemas.openxmlformats.org/spreadsheetml/2006/main" count="53" uniqueCount="44">
  <si>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</si>
  <si>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</si>
  <si>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</si>
  <si>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</si>
  <si>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</si>
  <si>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</si>
  <si>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</si>
  <si>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</si>
  <si>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</si>
  <si>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</si>
  <si>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</si>
  <si>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</si>
  <si>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</si>
  <si>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</si>
  <si>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</si>
  <si>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</si>
  <si>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</si>
  <si>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</si>
  <si>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</si>
  <si>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</si>
  <si>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</si>
  <si>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</si>
  <si>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</si>
  <si>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</si>
  <si>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</si>
  <si>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</si>
  <si>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</si>
  <si>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</si>
  <si>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</si>
  <si>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</si>
  <si>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</si>
  <si>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</si>
  <si>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</si>
  <si>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</si>
  <si>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</si>
  <si>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</si>
  <si>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</si>
  <si>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</si>
  <si>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</si>
  <si>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ŞAFAK PROFİL SAN.</t>
  </si>
  <si>
    <t>ÖZGÜLSAN SAC İŞLERİ</t>
  </si>
  <si>
    <t>ALDEMİRLER SAN.</t>
  </si>
  <si>
    <t>09,11,2023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</si>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</sst>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43</v>
      </c>
      <c r="F2" s="41"/>
      <c r="G2" s="41"/>
      <c r="H2" s="41"/>
      <c r="I2" s="41"/>
      <c r="J2" s="41"/>
      <c r="K2" s="3" t="s">
        <v>3</v>
      </c>
      <c r="L2" s="4">
        <f ca="1">TODAY()</f>
        <v>45243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39</v>
      </c>
      <c r="B5" s="35"/>
      <c r="C5" s="10" t="s">
        <v>42</v>
      </c>
      <c r="D5" s="11"/>
      <c r="E5" s="12">
        <v>53900</v>
      </c>
      <c r="F5" s="1"/>
      <c r="G5" s="13" t="str">
        <f t="shared" ref="G5:G6" si="0">IF(A5="","",(A5))</f>
        <v>ŞAFAK PROFİL SAN.</v>
      </c>
      <c r="H5" s="12"/>
      <c r="I5" s="12"/>
      <c r="J5" s="12"/>
      <c r="K5" s="12">
        <f>IF(G5="","",SUM(E5-H5-I5-J5))</f>
        <v>53900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40</v>
      </c>
      <c r="B6" s="35"/>
      <c r="C6" s="10" t="s">
        <v>42</v>
      </c>
      <c r="D6" s="11"/>
      <c r="E6" s="12">
        <v>18100</v>
      </c>
      <c r="F6" s="1"/>
      <c r="G6" s="13" t="str">
        <f t="shared" si="0"/>
        <v>ÖZGÜLSAN SAC İŞLERİ</v>
      </c>
      <c r="H6" s="12"/>
      <c r="I6" s="12"/>
      <c r="J6" s="12"/>
      <c r="K6" s="12">
        <f t="shared" ref="K6:K19" si="1">IF(G6="","",SUM(E6-H6-I6-J6))</f>
        <v>18100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 t="s">
        <v>41</v>
      </c>
      <c r="B7" s="35"/>
      <c r="C7" s="10" t="s">
        <v>42</v>
      </c>
      <c r="D7" s="11"/>
      <c r="E7" s="12">
        <v>109050</v>
      </c>
      <c r="F7" s="1"/>
      <c r="G7" s="13" t="str">
        <f>IF(A7="","",(A7))</f>
        <v>ALDEMİRLER SAN.</v>
      </c>
      <c r="H7" s="12">
        <v>9050</v>
      </c>
      <c r="I7" s="12"/>
      <c r="J7" s="12"/>
      <c r="K7" s="12">
        <f t="shared" si="1"/>
        <v>100000</v>
      </c>
      <c r="L7" s="11"/>
      <c r="M7" s="1"/>
      <c r="N7" s="28">
        <v>200</v>
      </c>
      <c r="O7" s="29"/>
      <c r="P7" s="28">
        <v>23</v>
      </c>
      <c r="Q7" s="29"/>
      <c r="R7" s="31">
        <f>N7*P7</f>
        <v>4600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1</v>
      </c>
      <c r="Q8" s="1"/>
      <c r="R8" s="31">
        <f t="shared" ref="R8:R12" si="3">N8*P8</f>
        <v>100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4750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181050</v>
      </c>
      <c r="F22" s="1"/>
      <c r="G22" s="17" t="s">
        <v>17</v>
      </c>
      <c r="H22" s="18">
        <f>SUM(H5:H21)</f>
        <v>9050</v>
      </c>
      <c r="I22" s="18">
        <f>SUM(I5:I21)</f>
        <v>0</v>
      </c>
      <c r="J22" s="18">
        <f>SUM(J5:J21)</f>
        <v>0</v>
      </c>
      <c r="K22" s="18">
        <f>SUM(K5:K21)</f>
        <v>172000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350792</v>
      </c>
      <c r="D25" s="19">
        <v>351780</v>
      </c>
      <c r="E25" s="20">
        <f>IF(C25="","",SUM(D25-C25))</f>
        <v>988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4050</v>
      </c>
      <c r="D26" s="22"/>
      <c r="E26" s="21">
        <f>IF(C26="","",SUM(C26/E25))</f>
        <v>4.0991902834008096</v>
      </c>
      <c r="F26" s="1"/>
      <c r="G26" s="11" t="s">
        <v>26</v>
      </c>
      <c r="H26" s="12">
        <v>4050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4300</v>
      </c>
      <c r="D27" s="22"/>
      <c r="E27" s="23">
        <f>SUM(C27/E22)</f>
        <v>2.3750345208505937E-2</v>
      </c>
      <c r="F27" s="1"/>
      <c r="G27" s="11" t="s">
        <v>28</v>
      </c>
      <c r="H27" s="12">
        <v>250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4300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4750</v>
      </c>
      <c r="D36" s="1"/>
      <c r="E36" s="1"/>
      <c r="F36" s="1"/>
      <c r="G36" s="27" t="s">
        <v>32</v>
      </c>
      <c r="H36" s="16">
        <f>IF(H33="","",SUM(H22-H33))</f>
        <v>4750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2023-11-13T05:32:10Z</cp:lastPrinted>
  <dcterms:created xsi:type="dcterms:W3CDTF">2022-08-24T05:29:34Z</dcterms:created>
  <dcterms:modified xsi:type="dcterms:W3CDTF">2023-11-13T05:53:42Z</dcterms:modified>
</cp:coreProperties>
</file>